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2. Феврал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E5" i="6" l="1"/>
  <c r="AZ5" i="6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<sst xmlns="http://schemas.openxmlformats.org/spreadsheetml/2006/main" count="1378" uniqueCount="544">
  <si>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</si>
  <si>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</si>
  <si>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</si>
  <si>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</si>
  <si>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</si>
  <si>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</si>
  <si>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</si>
  <si>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</si>
  <si>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</si>
  <si>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</si>
  <si>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</si>
  <si>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</si>
  <si>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</si>
  <si>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</si>
  <si>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</si>
  <si>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</si>
  <si>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</si>
  <si>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</si>
  <si>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</si>
  <si>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</si>
  <si>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</si>
  <si>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</si>
  <si>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</si>
  <si>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</si>
  <si>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</si>
  <si>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</si>
  <si>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</si>
  <si>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</si>
  <si>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</si>
  <si>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</si>
  <si>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</si>
  <si>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</si>
  <si>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</si>
  <si>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</si>
  <si>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</si>
  <si>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</si>
  <si>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</si>
  <si>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</si>
  <si>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</si>
  <si>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</si>
  <si>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</si>
  <si>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</si>
  <si>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</si>
  <si>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</si>
  <si>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</si>
  <si>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</si>
  <si>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</si>
  <si>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</si>
  <si>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</si>
  <si>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</si>
  <si>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</si>
  <si>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</si>
  <si>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</si>
  <si>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</si>
  <si>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</si>
  <si>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</si>
  <si>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</si>
  <si>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</si>
  <si>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</si>
  <si>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</si>
  <si>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</si>
  <si>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</si>
  <si>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</si>
  <si>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</si>
  <si>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</si>
  <si>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</si>
  <si>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</si>
  <si>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</si>
  <si>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</si>
  <si>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</si>
  <si>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</si>
  <si>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</si>
  <si>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</si>
  <si>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</si>
  <si>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</si>
  <si>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</si>
  <si>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</si>
  <si>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</si>
  <si>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</si>
  <si>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</si>
  <si>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</si>
  <si>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</si>
  <si>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</si>
  <si>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</si>
  <si>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</si>
  <si>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</si>
  <si>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</si>
  <si>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</si>
  <si>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</si>
  <si>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</si>
  <si>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</si>
  <si>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</si>
  <si>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</si>
  <si>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</si>
  <si>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</si>
  <si>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</si>
  <si>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</si>
  <si>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</si>
  <si>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</si>
  <si>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</si>
  <si>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</si>
  <si>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</si>
  <si>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</si>
  <si>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</si>
  <si>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</si>
  <si>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</si>
  <si>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</si>
  <si>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</si>
  <si>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</si>
  <si>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</si>
  <si>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</si>
  <si>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</si>
  <si>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</si>
  <si>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</si>
  <si>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</si>
  <si>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</si>
  <si>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</si>
  <si>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</si>
  <si>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</si>
  <si>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</si>
  <si>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</si>
  <si>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</si>
  <si>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</si>
  <si>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</si>
  <si>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</si>
  <si>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</si>
  <si>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</si>
  <si>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</si>
  <si>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</si>
  <si>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</si>
  <si>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</si>
  <si>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</si>
  <si>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</si>
  <si>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</si>
  <si>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</si>
  <si>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</si>
  <si>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</si>
  <si>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</si>
  <si>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</si>
  <si>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</si>
  <si>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</si>
  <si>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</si>
  <si>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</si>
  <si>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</si>
  <si>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</si>
  <si>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</si>
  <si>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</si>
  <si>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</si>
  <si>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</si>
  <si>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</si>
  <si>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</si>
  <si>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</si>
  <si>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</si>
  <si>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</si>
  <si>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</si>
  <si>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</si>
  <si>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</si>
  <si>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</si>
  <si>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</si>
  <si>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</si>
  <si>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</si>
  <si>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</si>
  <si>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</si>
  <si>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</si>
  <si>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</si>
  <si>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</si>
  <si>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</si>
  <si>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</si>
  <si>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</si>
  <si>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</si>
  <si>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</si>
  <si>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</si>
  <si>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</si>
  <si>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</si>
  <si>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</si>
  <si>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</si>
  <si>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</si>
  <si>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</si>
  <si>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</si>
  <si>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</si>
  <si>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</si>
  <si>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</si>
  <si>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</si>
  <si>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</si>
  <si>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</si>
  <si>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</si>
  <si>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</si>
  <si>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</si>
  <si>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</si>
  <si>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</si>
  <si>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</si>
  <si>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</si>
  <si>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</si>
  <si>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</si>
  <si>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</si>
  <si>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</si>
  <si>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</si>
  <si>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</si>
  <si>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</si>
  <si>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</si>
  <si>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</si>
  <si>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</si>
  <si>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</si>
  <si>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</si>
  <si>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</si>
  <si>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</si>
  <si>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</si>
  <si>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</si>
  <si>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</si>
  <si>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</si>
  <si>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</si>
  <si>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</si>
  <si>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</si>
  <si>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</si>
  <si>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</si>
  <si>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</si>
  <si>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</si>
  <si>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</si>
  <si>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</si>
  <si>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</si>
  <si>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</si>
  <si>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</si>
  <si>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</si>
  <si>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</si>
  <si>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</si>
  <si>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</si>
  <si>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</si>
  <si>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</si>
  <si>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</si>
  <si>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</si>
  <si>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</si>
  <si>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</si>
  <si>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</si>
  <si>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</si>
  <si>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</si>
  <si>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</si>
  <si>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</si>
  <si>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</si>
  <si>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</si>
  <si>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</si>
  <si>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</si>
  <si>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</si>
  <si>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</si>
  <si>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</si>
  <si>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</si>
  <si>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</si>
  <si>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</si>
  <si>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</si>
  <si>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</si>
  <si>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</si>
  <si>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</si>
  <si>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</si>
  <si>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</si>
  <si>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</si>
  <si>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</si>
  <si>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</si>
  <si>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</si>
  <si>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</si>
  <si>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</si>
  <si>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</si>
  <si>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</si>
  <si>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</si>
  <si>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</si>
  <si>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</si>
  <si>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</si>
  <si>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</si>
  <si>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</si>
  <si>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</si>
  <si>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</si>
  <si>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</si>
  <si>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</si>
  <si>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</si>
  <si>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</si>
  <si>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</si>
  <si>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</si>
  <si>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</si>
  <si>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</si>
  <si>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</si>
  <si>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</si>
  <si>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</si>
  <si>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</si>
  <si>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</si>
  <si>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</si>
  <si>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</si>
  <si>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</si>
  <si>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</si>
  <si>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</si>
  <si>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</si>
  <si>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</si>
  <si>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</si>
  <si>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</si>
  <si>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</si>
  <si>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</si>
  <si>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</si>
  <si>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</si>
  <si>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</si>
  <si>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</si>
  <si>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</si>
  <si>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</si>
  <si>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</si>
  <si>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</si>
  <si>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</si>
  <si>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</si>
  <si>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</si>
  <si>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</si>
  <si>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</si>
  <si>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</si>
  <si>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</si>
  <si>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</si>
  <si>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</si>
  <si>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</si>
  <si>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</si>
  <si>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</si>
  <si>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</si>
  <si>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</si>
  <si>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</si>
  <si>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</si>
  <si>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</si>
  <si>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</si>
  <si>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</si>
  <si>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</si>
  <si>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</si>
  <si>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</si>
  <si>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</si>
  <si>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</si>
  <si>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</si>
  <si>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</si>
  <si>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</si>
  <si>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</si>
  <si>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</si>
  <si>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</si>
  <si>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</si>
  <si>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</si>
  <si>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</si>
  <si>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</si>
  <si>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</si>
  <si>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</si>
  <si>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</si>
  <si>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</si>
  <si>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</si>
  <si>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</si>
  <si>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</si>
  <si>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</si>
  <si>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</si>
  <si>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</si>
  <si>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</si>
  <si>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</si>
  <si>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</si>
  <si>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</si>
  <si>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</si>
  <si>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</si>
  <si>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</si>
  <si>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</si>
  <si>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</si>
  <si>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</si>
  <si>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</si>
  <si>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</si>
  <si>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</si>
  <si>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</si>
  <si>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</si>
  <si>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</si>
  <si>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</si>
  <si>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</si>
  <si>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</si>
  <si>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</si>
  <si>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</si>
  <si>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</si>
  <si>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</si>
  <si>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</si>
  <si>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</si>
  <si>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</si>
  <si>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</si>
  <si>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</si>
  <si>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</si>
  <si>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</si>
  <si>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</si>
  <si>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</si>
  <si>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</si>
  <si>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</si>
  <si>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</si>
  <si>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</si>
  <si>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</si>
  <si>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</si>
  <si>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</si>
  <si>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</si>
  <si>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</si>
  <si>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</si>
  <si>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</si>
  <si>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</si>
  <si>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</si>
  <si>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</si>
  <si>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</si>
  <si>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</si>
  <si>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</si>
  <si>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</si>
  <si>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</si>
  <si>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</si>
  <si>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</si>
  <si>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</si>
  <si>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</si>
  <si>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</si>
  <si>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</si>
  <si>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</si>
  <si>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</si>
  <si>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</si>
  <si>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</si>
  <si>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</si>
  <si>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</si>
  <si>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</si>
  <si>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</si>
  <si>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</si>
  <si>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</si>
  <si>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</si>
  <si>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</si>
  <si>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</si>
  <si>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</si>
  <si>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</si>
  <si>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</si>
  <si>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</si>
  <si>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</si>
  <si>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</si>
  <si>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</si>
  <si>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</si>
  <si>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</si>
  <si>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</si>
  <si>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</si>
  <si>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</si>
  <si>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</si>
  <si>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</si>
  <si>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</si>
  <si>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</si>
  <si>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</si>
  <si>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</si>
  <si>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</si>
  <si>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</si>
  <si>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</si>
  <si>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</si>
  <si>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</si>
  <si>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</si>
  <si>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</si>
  <si>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</si>
  <si>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</si>
  <si>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</si>
  <si>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</si>
  <si>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</si>
  <si>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</si>
  <si>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</si>
  <si>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</si>
  <si>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</si>
  <si>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</si>
  <si>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</si>
  <si>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</si>
  <si>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</si>
  <si>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</si>
  <si>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</si>
  <si>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</si>
  <si>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</si>
  <si>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</si>
  <si>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</si>
  <si>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</si>
  <si>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</si>
  <si>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</si>
  <si>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</si>
  <si>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</si>
  <si>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</si>
  <si>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</si>
  <si>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</si>
  <si>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</si>
  <si>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</si>
  <si>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</si>
  <si>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</si>
  <si>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</si>
  <si>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</si>
  <si>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</si>
  <si>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</si>
  <si>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</si>
  <si>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</si>
  <si>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</si>
  <si>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</si>
  <si>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</si>
  <si>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</si>
  <si>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</si>
  <si>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</si>
  <si>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</si>
  <si>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</si>
  <si>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</si>
  <si>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</si>
  <si>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</si>
  <si>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</si>
  <si>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</si>
  <si>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</si>
  <si>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</si>
  <si>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</si>
  <si>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</si>
  <si>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</si>
  <si>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</si>
  <si>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</si>
  <si>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</si>
  <si>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</si>
  <si>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</si>
  <si>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</si>
  <si>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</si>
  <si>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</si>
  <si>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</si>
  <si>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</si>
  <si>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</si>
  <si>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</si>
  <si>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</si>
  <si>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</si>
  <si>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</si>
  <si>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</si>
  <si>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</si>
  <si>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</si>
  <si>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</si>
  <si>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</si>
  <si>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</si>
  <si>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</si>
  <si>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</si>
  <si>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</si>
  <si>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</si>
  <si>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</si>
  <si>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</si>
  <si>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</si>
  <si>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</si>
  <si>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</si>
  <si>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</si>
  <si>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</si>
  <si>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</si>
  <si>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</si>
  <si>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</si>
  <si>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</si>
  <si>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</si>
  <si>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</si>
  <si>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</si>
  <si>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</si>
  <si>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</si>
  <si>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</si>
  <si>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</si>
  <si>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</si>
  <si>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</si>
  <si>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</si>
  <si>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за февраль 2022г</t>
  </si>
  <si>
    <t>февраль 2022</t>
  </si>
  <si>
    <t>Отчет по вывозу ТКО 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</si>
</sst>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#,##0.00_ ;\-#,##0.00\ "/>
    <numFmt numFmtId="168" formatCode="#,##0.00000_ ;\-#,##0.00000\ "/>
    <numFmt numFmtId="169" formatCode="[$-419]mmmm\ yyyy;@"/>
    <numFmt numFmtId="170" formatCode="_-* #,##0.0000_р_._-;\-* #,##0.0000_р_._-;_-* &quot;-&quot;??_р_._-;_-@_-"/>
    <numFmt numFmtId="171" formatCode="0.0000"/>
    <numFmt numFmtId="172" formatCode="0.0"/>
    <numFmt numFmtId="173" formatCode="#,##0.0000"/>
    <numFmt numFmtId="174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68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69" fontId="17" fillId="6" borderId="1" xfId="2" applyNumberFormat="1" applyFont="1" applyFill="1" applyBorder="1" applyAlignment="1">
      <alignment horizontal="center" vertical="center"/>
    </xf>
    <xf numFmtId="169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8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0" fontId="33" fillId="0" borderId="0" xfId="1" applyNumberFormat="1" applyFont="1" applyBorder="1" applyAlignment="1">
      <alignment horizontal="center"/>
    </xf>
    <xf numFmtId="168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1" fontId="0" fillId="0" borderId="1" xfId="0" applyNumberFormat="1" applyBorder="1"/>
    <xf numFmtId="165" fontId="0" fillId="0" borderId="1" xfId="0" applyNumberFormat="1" applyBorder="1"/>
    <xf numFmtId="173" fontId="11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3" fontId="9" fillId="0" borderId="0" xfId="2" applyNumberFormat="1" applyFont="1" applyBorder="1" applyAlignment="1">
      <alignment horizontal="center" vertical="center"/>
    </xf>
    <xf numFmtId="173" fontId="10" fillId="0" borderId="0" xfId="1" applyNumberFormat="1" applyFont="1" applyBorder="1" applyAlignment="1">
      <alignment horizontal="left"/>
    </xf>
    <xf numFmtId="173" fontId="10" fillId="0" borderId="0" xfId="1" applyNumberFormat="1" applyFont="1" applyBorder="1" applyAlignment="1">
      <alignment horizontal="center"/>
    </xf>
    <xf numFmtId="173" fontId="9" fillId="0" borderId="0" xfId="1" applyNumberFormat="1" applyFont="1" applyBorder="1" applyAlignment="1">
      <alignment horizontal="center"/>
    </xf>
    <xf numFmtId="173" fontId="8" fillId="0" borderId="0" xfId="1" applyNumberFormat="1" applyFont="1"/>
    <xf numFmtId="173" fontId="12" fillId="0" borderId="0" xfId="0" applyNumberFormat="1" applyFont="1" applyFill="1"/>
    <xf numFmtId="173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2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68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3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0" fontId="38" fillId="0" borderId="0" xfId="0" applyFont="1"/>
    <xf numFmtId="173" fontId="32" fillId="0" borderId="0" xfId="1" applyNumberFormat="1" applyFont="1" applyBorder="1" applyAlignment="1">
      <alignment horizontal="left"/>
    </xf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2" fontId="41" fillId="0" borderId="1" xfId="0" applyNumberFormat="1" applyFont="1" applyBorder="1"/>
    <xf numFmtId="0" fontId="42" fillId="0" borderId="1" xfId="0" applyFont="1" applyBorder="1" applyAlignment="1">
      <alignment horizontal="center"/>
    </xf>
    <xf numFmtId="2" fontId="43" fillId="0" borderId="1" xfId="0" applyNumberFormat="1" applyFont="1" applyBorder="1"/>
    <xf numFmtId="164" fontId="44" fillId="0" borderId="1" xfId="1" applyFont="1" applyBorder="1"/>
    <xf numFmtId="173" fontId="8" fillId="2" borderId="0" xfId="1" applyNumberFormat="1" applyFont="1" applyFill="1"/>
    <xf numFmtId="0" fontId="0" fillId="2" borderId="0" xfId="0" applyFill="1"/>
    <xf numFmtId="174" fontId="12" fillId="12" borderId="0" xfId="1" applyNumberFormat="1" applyFont="1" applyFill="1" applyAlignment="1">
      <alignment horizontal="center"/>
    </xf>
    <xf numFmtId="2" fontId="11" fillId="1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2" fontId="12" fillId="10" borderId="0" xfId="0" applyNumberFormat="1" applyFont="1" applyFill="1" applyAlignment="1">
      <alignment horizontal="center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2" fontId="36" fillId="0" borderId="1" xfId="0" applyNumberFormat="1" applyFont="1" applyBorder="1" applyAlignment="1">
      <alignment horizontal="center" wrapText="1"/>
    </xf>
    <xf numFmtId="173" fontId="9" fillId="0" borderId="0" xfId="1" applyNumberFormat="1" applyFont="1" applyFill="1" applyBorder="1" applyAlignment="1">
      <alignment horizontal="center"/>
    </xf>
    <xf numFmtId="173" fontId="8" fillId="0" borderId="0" xfId="1" applyNumberFormat="1" applyFont="1" applyFill="1"/>
    <xf numFmtId="171" fontId="8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I20"/>
  <sheetViews>
    <sheetView zoomScale="90" zoomScaleNormal="9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2.42578125" style="177" bestFit="1" customWidth="1" collapsed="1"/>
    <col min="52" max="52" width="10.42578125" style="177" bestFit="1" customWidth="1"/>
    <col min="53" max="53" width="10.28515625" style="177" customWidth="1"/>
    <col min="54" max="54" width="9.28515625" bestFit="1" customWidth="1"/>
    <col min="55" max="55" width="10.42578125" customWidth="1"/>
    <col min="56" max="60" width="11.140625" customWidth="1"/>
    <col min="61" max="61" width="11.5703125" bestFit="1" customWidth="1"/>
  </cols>
  <sheetData>
    <row r="1" spans="1:61" ht="18.75" x14ac:dyDescent="0.3">
      <c r="A1" s="217" t="s">
        <v>90</v>
      </c>
      <c r="B1" s="217"/>
      <c r="C1" s="217"/>
      <c r="D1" s="217"/>
      <c r="E1" s="217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1" ht="18.75" x14ac:dyDescent="0.3">
      <c r="A2" s="217" t="s">
        <v>317</v>
      </c>
      <c r="B2" s="217"/>
      <c r="C2" s="217"/>
      <c r="D2" s="217"/>
      <c r="E2" s="217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61" ht="18.75" customHeight="1" x14ac:dyDescent="0.3">
      <c r="A3" s="218" t="s">
        <v>541</v>
      </c>
      <c r="B3" s="218"/>
      <c r="C3" s="218"/>
      <c r="D3" s="218"/>
      <c r="E3" s="2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61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9" t="s">
        <v>530</v>
      </c>
      <c r="AZ4" s="9" t="s">
        <v>529</v>
      </c>
      <c r="BA4" s="171"/>
      <c r="BB4" s="171"/>
      <c r="BC4" s="171"/>
      <c r="BD4" s="171"/>
      <c r="BE4" s="171"/>
      <c r="BF4" s="171"/>
      <c r="BG4" s="171"/>
      <c r="BH4" s="171"/>
      <c r="BI4" s="171"/>
    </row>
    <row r="5" spans="1:61" ht="37.5" x14ac:dyDescent="0.3">
      <c r="A5" s="15">
        <v>29562</v>
      </c>
      <c r="B5" s="190" t="s">
        <v>528</v>
      </c>
      <c r="C5" s="23">
        <v>34765.15</v>
      </c>
      <c r="D5" s="23">
        <v>35303.71</v>
      </c>
      <c r="E5" s="19">
        <f>D5-C5</f>
        <v>538.55999999999767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9">
        <v>0.35199999999999998</v>
      </c>
      <c r="AZ5" s="205">
        <f>E5+AY5</f>
        <v>538.91199999999765</v>
      </c>
      <c r="BA5" s="172"/>
      <c r="BB5" s="192"/>
      <c r="BC5" s="172"/>
      <c r="BD5" s="172"/>
      <c r="BE5" s="172"/>
      <c r="BF5" s="172"/>
      <c r="BG5" s="172"/>
      <c r="BH5" s="172"/>
      <c r="BI5" s="172"/>
    </row>
    <row r="6" spans="1:61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61" ht="18.75" customHeight="1" x14ac:dyDescent="0.3">
      <c r="A7" s="219" t="s">
        <v>320</v>
      </c>
      <c r="B7" s="219"/>
      <c r="C7" s="219"/>
      <c r="D7" s="219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212"/>
      <c r="AZ7" s="174"/>
      <c r="BA7" s="174"/>
    </row>
    <row r="8" spans="1:61" ht="33.75" customHeight="1" x14ac:dyDescent="0.3">
      <c r="A8" s="215" t="s">
        <v>318</v>
      </c>
      <c r="B8" s="215"/>
      <c r="C8" s="215"/>
      <c r="D8" s="215"/>
      <c r="E8" s="204">
        <v>2.1100000000000001E-2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2"/>
      <c r="AT8" s="202"/>
      <c r="AU8" s="202"/>
      <c r="AV8" s="202"/>
      <c r="AW8" s="202"/>
      <c r="AX8" s="202"/>
      <c r="AY8" s="213"/>
      <c r="AZ8" s="202"/>
      <c r="BA8" s="202"/>
      <c r="BB8" s="203"/>
      <c r="BC8" s="203"/>
      <c r="BD8" s="203"/>
      <c r="BE8" s="203"/>
      <c r="BF8" s="203"/>
      <c r="BG8" s="203"/>
      <c r="BH8" s="203"/>
      <c r="BI8" s="203"/>
    </row>
    <row r="9" spans="1:61" ht="44.25" customHeight="1" x14ac:dyDescent="0.3">
      <c r="A9" s="216" t="s">
        <v>316</v>
      </c>
      <c r="B9" s="216"/>
      <c r="C9" s="216"/>
      <c r="D9" s="216"/>
      <c r="E9" s="207">
        <f>E8*2476.39</f>
        <v>52.251829000000001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5"/>
      <c r="BH9" s="25"/>
      <c r="BI9" s="25"/>
    </row>
    <row r="10" spans="1:61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2" spans="1:61" x14ac:dyDescent="0.25">
      <c r="BB12" s="191"/>
      <c r="BC12" s="191"/>
      <c r="BD12" s="191"/>
      <c r="BE12" s="191"/>
      <c r="BF12" s="191"/>
      <c r="BG12" s="191"/>
      <c r="BH12" s="191"/>
      <c r="BI12" s="191"/>
    </row>
    <row r="18" spans="52:61" x14ac:dyDescent="0.25">
      <c r="AZ18" s="214"/>
    </row>
    <row r="20" spans="52:61" x14ac:dyDescent="0.25">
      <c r="BB20" s="177"/>
      <c r="BC20" s="177"/>
      <c r="BD20" s="177"/>
      <c r="BE20" s="177"/>
      <c r="BF20" s="177"/>
      <c r="BG20" s="177"/>
      <c r="BH20" s="177"/>
      <c r="BI20" s="17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531</v>
      </c>
      <c r="G1" s="179" t="s">
        <v>542</v>
      </c>
      <c r="H1" s="178"/>
    </row>
    <row r="2" spans="1:8" ht="15" customHeight="1" x14ac:dyDescent="0.2">
      <c r="A2" s="220" t="s">
        <v>522</v>
      </c>
      <c r="B2" s="220" t="s">
        <v>521</v>
      </c>
      <c r="C2" s="220" t="s">
        <v>520</v>
      </c>
      <c r="D2" s="220" t="s">
        <v>519</v>
      </c>
      <c r="E2" s="220" t="s">
        <v>518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517</v>
      </c>
      <c r="F3" s="220"/>
      <c r="G3" s="220" t="s">
        <v>526</v>
      </c>
    </row>
    <row r="4" spans="1:8" ht="15" customHeight="1" x14ac:dyDescent="0.2">
      <c r="A4" s="220"/>
      <c r="B4" s="220"/>
      <c r="C4" s="220"/>
      <c r="D4" s="220"/>
      <c r="E4" s="161" t="s">
        <v>516</v>
      </c>
      <c r="F4" s="206" t="s">
        <v>540</v>
      </c>
      <c r="G4" s="220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09">
        <v>35303.71</v>
      </c>
      <c r="E5" s="183">
        <v>538.91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10"/>
      <c r="E6" s="210">
        <v>919</v>
      </c>
      <c r="F6" s="180">
        <v>84</v>
      </c>
      <c r="G6" s="180">
        <v>33.5</v>
      </c>
      <c r="H6" s="208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11">
        <v>83145</v>
      </c>
      <c r="E7" s="210">
        <v>3022</v>
      </c>
      <c r="F7" s="180">
        <v>112.6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10">
        <f>E6+E7</f>
        <v>3941</v>
      </c>
      <c r="F8" s="180">
        <f>F6+F7</f>
        <v>196.6</v>
      </c>
      <c r="G8" s="180">
        <f>G6+G7</f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9" x14ac:dyDescent="0.3">
      <c r="B1" s="225" t="s">
        <v>527</v>
      </c>
      <c r="C1" s="225"/>
      <c r="D1" s="225"/>
      <c r="E1" s="225"/>
      <c r="F1" s="225"/>
      <c r="G1" s="187"/>
      <c r="H1" s="188"/>
      <c r="I1" s="188"/>
    </row>
    <row r="3" spans="1:9" customFormat="1" ht="20.25" x14ac:dyDescent="0.3">
      <c r="A3" s="226" t="s">
        <v>543</v>
      </c>
      <c r="B3" s="226"/>
      <c r="C3" s="226"/>
      <c r="D3" s="226"/>
      <c r="E3" s="226"/>
      <c r="F3" s="226"/>
      <c r="G3" s="226"/>
      <c r="H3" s="226"/>
    </row>
    <row r="4" spans="1:9" customFormat="1" ht="15" x14ac:dyDescent="0.25"/>
    <row r="5" spans="1:9" customFormat="1" ht="30.75" customHeight="1" x14ac:dyDescent="0.25">
      <c r="A5" s="227" t="s">
        <v>532</v>
      </c>
      <c r="B5" s="228"/>
      <c r="C5" s="228"/>
      <c r="D5" s="229"/>
      <c r="E5" s="193" t="s">
        <v>533</v>
      </c>
      <c r="F5" s="193" t="s">
        <v>534</v>
      </c>
      <c r="G5" s="193" t="s">
        <v>535</v>
      </c>
      <c r="H5" s="193" t="s">
        <v>91</v>
      </c>
      <c r="I5" s="194" t="s">
        <v>536</v>
      </c>
    </row>
    <row r="6" spans="1:9" customFormat="1" x14ac:dyDescent="0.3">
      <c r="A6" s="230" t="s">
        <v>537</v>
      </c>
      <c r="B6" s="230"/>
      <c r="C6" s="230"/>
      <c r="D6" s="230"/>
      <c r="E6" s="186">
        <v>25541.200000000001</v>
      </c>
      <c r="F6" s="196">
        <v>891.53</v>
      </c>
      <c r="G6" s="196">
        <v>100.38</v>
      </c>
      <c r="H6" s="197">
        <f>G6*F6</f>
        <v>89491.781399999993</v>
      </c>
      <c r="I6" s="198">
        <f>H6/E6</f>
        <v>3.5038205487604337</v>
      </c>
    </row>
    <row r="7" spans="1:9" customFormat="1" x14ac:dyDescent="0.3">
      <c r="A7" s="221" t="s">
        <v>538</v>
      </c>
      <c r="B7" s="222"/>
      <c r="C7" s="222"/>
      <c r="D7" s="223"/>
      <c r="E7" s="186">
        <v>25541.200000000001</v>
      </c>
      <c r="F7" s="196">
        <v>7904.03</v>
      </c>
      <c r="G7" s="196">
        <v>9.1</v>
      </c>
      <c r="H7" s="197">
        <v>7904.03</v>
      </c>
      <c r="I7" s="198">
        <f>H7/E7</f>
        <v>0.30946196733121384</v>
      </c>
    </row>
    <row r="8" spans="1:9" customFormat="1" ht="20.25" x14ac:dyDescent="0.3">
      <c r="A8" s="224" t="s">
        <v>539</v>
      </c>
      <c r="B8" s="224"/>
      <c r="C8" s="224"/>
      <c r="D8" s="224"/>
      <c r="E8" s="199"/>
      <c r="F8" s="195"/>
      <c r="G8" s="195"/>
      <c r="H8" s="201">
        <f>SUM(H6:H7)</f>
        <v>97395.811399999991</v>
      </c>
      <c r="I8" s="200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2022-02-24T08:58:09Z</cp:lastPrinted>
  <dcterms:created xsi:type="dcterms:W3CDTF">2012-12-06T16:50:14Z</dcterms:created>
  <dcterms:modified xsi:type="dcterms:W3CDTF">2022-03-10T12:51:20Z</dcterms:modified>
</cp:coreProperties>
</file>